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585" windowHeight="9150" tabRatio="371"/>
  </bookViews>
  <sheets>
    <sheet name="Приложение" sheetId="1" r:id="rId1"/>
  </sheets>
  <definedNames>
    <definedName name="_xlnm._FilterDatabase" localSheetId="0" hidden="1">Приложение!$B$5:$W$11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6" i="1"/>
  <c r="M6" i="1" s="1"/>
  <c r="J7" i="1"/>
  <c r="J8" i="1"/>
  <c r="J9" i="1"/>
  <c r="J10" i="1"/>
  <c r="J11" i="1"/>
  <c r="J6" i="1"/>
  <c r="L6" i="1" s="1"/>
  <c r="M7" i="1" l="1"/>
  <c r="M8" i="1"/>
  <c r="M9" i="1"/>
  <c r="M10" i="1"/>
  <c r="M11" i="1"/>
  <c r="L7" i="1"/>
  <c r="L8" i="1"/>
  <c r="L9" i="1"/>
  <c r="L10" i="1"/>
  <c r="L11" i="1"/>
</calcChain>
</file>

<file path=xl/sharedStrings.xml><?xml version="1.0" encoding="utf-8"?>
<sst xmlns="http://schemas.openxmlformats.org/spreadsheetml/2006/main" count="67" uniqueCount="61">
  <si>
    <t>Жеткізу кестесі/График поставки</t>
  </si>
  <si>
    <t>СПП 2025</t>
  </si>
  <si>
    <t>Ескерту/
Примечание</t>
  </si>
  <si>
    <t>01.12.2024-31.12.2024</t>
  </si>
  <si>
    <t>01.02.2025-15.02.2025</t>
  </si>
  <si>
    <t>01.04.2025-15.04.2025</t>
  </si>
  <si>
    <t>01.06.2025-15.06.2025</t>
  </si>
  <si>
    <t>01.08.2025-15.08.2025</t>
  </si>
  <si>
    <t>01.10.2025-15.10.2025</t>
  </si>
  <si>
    <t>№ п/п</t>
  </si>
  <si>
    <t>Саны/
Количество к закупу</t>
  </si>
  <si>
    <t>ХПА/
Международное непатентованное наименование</t>
  </si>
  <si>
    <t>Дәрілік зат формасы/
Лекарственная  форма</t>
  </si>
  <si>
    <t>Медициналық көмек формасы/
Форма мед помощи</t>
  </si>
  <si>
    <t>Өлшем бірлігі/
Единица измерения</t>
  </si>
  <si>
    <t>ҚР ДСМ шекті бағасы/
Предельная цена МЗ РК</t>
  </si>
  <si>
    <t xml:space="preserve">Саудалық атауы/
Торговое наименование </t>
  </si>
  <si>
    <t>Тіркеу куәлігінің №/
№ регистрационного удостоверения</t>
  </si>
  <si>
    <t>Сатып алуға арналған Бірлік бағасы (DDP шарттарынан басқа жағдайларда ДЗ жеткізу кезінде), теңге/
Цена ЕД на закуп (при поставке ЛС на условиях отличных от условий DDP), тенге</t>
  </si>
  <si>
    <t>Сатып алуға арналған Бірлік бағасы (DDP шарттарымен ДЗ жеткізу кезінде), теңге/
Цена ЕД на закуп (при поставке ЛС на условиях DDP), тенге</t>
  </si>
  <si>
    <t>Сатып алу бағасы бойынша сома (DDP шарттарынан басқа жағдайларда ДЗ жеткізу кезінде), теңге/
Сумма по цене закупа (при поставке ЛС на условиях отличных от условий DDP), тенге</t>
  </si>
  <si>
    <t>Сатып алу бағасы бойынша сома (DDP шарттарында ДЗ жеткізген кезде), теңге/
Сумма по цене закупа (при поставке ЛС на условиях DDP), тенге</t>
  </si>
  <si>
    <t>АЛО; Стационар</t>
  </si>
  <si>
    <t>флакон</t>
  </si>
  <si>
    <t>Стационар</t>
  </si>
  <si>
    <t>Инсулин аспарт двухфазный в комбинации с инсулином средней продолжительности (смесь аналогов инсулина короткого и средней продолжительности действия)</t>
  </si>
  <si>
    <t>комбинированный, суспензия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t>
  </si>
  <si>
    <t>картридж/ шприц- ручка</t>
  </si>
  <si>
    <t>Инсулин двухфазный человеческий генно-инженерный (30/70)</t>
  </si>
  <si>
    <t>комбинированный, суспензия 100 ед/мл во флаконах,10 мл</t>
  </si>
  <si>
    <t>Инсулин лизпро</t>
  </si>
  <si>
    <t>раствор 100 ед/мл в картриджах по 3 мл в комплекте со шприц-ручками из расчета на 50 картриджей 1 шприц-ручка с шагом 1 ЕД. Возможны поставки не в картриджах, а в уже заправленных шприц - ручках, в этом случае шприц - ручки к инсулину не нужны</t>
  </si>
  <si>
    <t>картридж/ шприц-ручка</t>
  </si>
  <si>
    <t>Инсулин человеческий</t>
  </si>
  <si>
    <t>раствор 100 ед/мл в картриджах по 3 мл в комплекте со шприц-ручками из расчета на 50 картриджей 1 шприц-ручка с шагом 0,5 ЕД, короткого действия</t>
  </si>
  <si>
    <t>картридж</t>
  </si>
  <si>
    <t>Ондансетрон</t>
  </si>
  <si>
    <t>раствор для инъекций 8 мг/4 мл</t>
  </si>
  <si>
    <t>ампула/ флакон</t>
  </si>
  <si>
    <t>Памидроновая кислота</t>
  </si>
  <si>
    <t>концентрат для приготовления раствора для инфузий 30 мг, 10 мл</t>
  </si>
  <si>
    <t>РК-ЛС-5№025240</t>
  </si>
  <si>
    <t>Памидекс</t>
  </si>
  <si>
    <t>РК-ЛС-5№017570</t>
  </si>
  <si>
    <t>НовоМикс® 30 ФлексПен®</t>
  </si>
  <si>
    <t>Ново Нордиск А/С, Дания</t>
  </si>
  <si>
    <t>РК-ЛС-5№025138</t>
  </si>
  <si>
    <t>Микстард® 30 НМ</t>
  </si>
  <si>
    <t>Нордиск Продакшн САС, Франция</t>
  </si>
  <si>
    <t>РК-ЛС-5№022567</t>
  </si>
  <si>
    <t>РК-ЛС-5№121946</t>
  </si>
  <si>
    <t>РК-ЛС-5№024413 /
РК-ЛС-5№016483 /
РК-ЛС-5№022183</t>
  </si>
  <si>
    <t>Актрапид® НМ Пенфилл®</t>
  </si>
  <si>
    <t>Ново Нордиск Продукао Фармасьютика до Бразил Лтда, Бразилия /
Ново Нордиск А/С, Дания /
Ново Нордиск Продакшн САC, Франция</t>
  </si>
  <si>
    <t>Элай Лилли Италия С.п.А., Италия</t>
  </si>
  <si>
    <t>АО «Новосибхимфарм», Россия</t>
  </si>
  <si>
    <t>ТОО «НУР-МАЙ ФАРМАЦИЯ», Казахстан</t>
  </si>
  <si>
    <t>Хумалог®</t>
  </si>
  <si>
    <t>Өндірушінің атауы/
Производитель</t>
  </si>
  <si>
    <t>«СҚ-Фармация» ЖШС
Басқарма Төрағасының 
2024 жылғы «9» қазандағы
№ 05-02/646 бұйрығына 
1 қосымша</t>
  </si>
  <si>
    <t>Приложение 1
к приказу Председателя Правления 
ТОО «СК-Фармация»
от «9» октября 2024 года 
№ 05-02/646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</si>
</sst>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43" fontId="0" fillId="0" borderId="0" xfId="1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/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1" applyFont="1" applyAlignment="1"/>
    <xf numFmtId="0" fontId="4" fillId="0" borderId="0" xfId="0" applyFont="1" applyFill="1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ill="1" applyAlignment="1"/>
    <xf numFmtId="1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7" fillId="0" borderId="5" xfId="2" applyNumberFormat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right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4" fontId="5" fillId="2" borderId="3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4" fontId="5" fillId="2" borderId="2" xfId="2" applyNumberFormat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1"/>
  <sheetViews>
    <sheetView tabSelected="1" topLeftCell="N1" zoomScale="40" zoomScaleNormal="40" workbookViewId="0">
      <selection activeCell="T2" sqref="T2:W2"/>
    </sheetView>
  </sheetViews>
  <sheetFormatPr defaultRowHeight="15" x14ac:dyDescent="0.25"/>
  <cols>
    <col min="2" max="2" width="9.28515625" bestFit="1" customWidth="1"/>
    <col min="3" max="3" width="17.85546875" customWidth="1"/>
    <col min="4" max="4" width="23.7109375" style="18" customWidth="1"/>
    <col min="5" max="6" width="45.7109375" style="18" customWidth="1"/>
    <col min="7" max="7" width="25.140625" style="20" customWidth="1"/>
    <col min="8" max="8" width="24.5703125" style="20" customWidth="1"/>
    <col min="9" max="9" width="27.28515625" style="1" customWidth="1"/>
    <col min="10" max="11" width="38.7109375" style="21" customWidth="1"/>
    <col min="12" max="13" width="38.7109375" style="18" customWidth="1"/>
    <col min="14" max="14" width="33" style="18" customWidth="1"/>
    <col min="15" max="15" width="45.7109375" style="18" customWidth="1"/>
    <col min="16" max="16" width="48" style="18" customWidth="1"/>
    <col min="17" max="23" width="27.28515625" customWidth="1"/>
  </cols>
  <sheetData>
    <row r="1" spans="2:23" x14ac:dyDescent="0.25">
      <c r="D1"/>
      <c r="E1" s="2"/>
      <c r="F1" s="2"/>
      <c r="G1" s="3"/>
      <c r="H1" s="3"/>
      <c r="J1" s="4"/>
      <c r="K1" s="4"/>
      <c r="L1"/>
      <c r="M1"/>
      <c r="N1"/>
      <c r="O1"/>
      <c r="P1"/>
    </row>
    <row r="2" spans="2:23" ht="159.75" customHeight="1" x14ac:dyDescent="0.35">
      <c r="B2" s="29" t="s">
        <v>59</v>
      </c>
      <c r="C2" s="29"/>
      <c r="D2" s="29"/>
      <c r="E2" s="29"/>
      <c r="F2" s="6"/>
      <c r="G2" s="7"/>
      <c r="H2" s="7"/>
      <c r="I2" s="8"/>
      <c r="J2" s="9"/>
      <c r="K2" s="9"/>
      <c r="L2" s="10"/>
      <c r="M2" s="10"/>
      <c r="N2" s="10"/>
      <c r="O2" s="10"/>
      <c r="P2" s="10"/>
      <c r="Q2" s="10"/>
      <c r="R2" s="11"/>
      <c r="S2" s="11"/>
      <c r="T2" s="30" t="s">
        <v>60</v>
      </c>
      <c r="U2" s="30"/>
      <c r="V2" s="30"/>
      <c r="W2" s="30"/>
    </row>
    <row r="3" spans="2:23" ht="40.5" customHeight="1" x14ac:dyDescent="0.35">
      <c r="B3" s="19"/>
      <c r="C3" s="19"/>
      <c r="D3" s="19"/>
      <c r="E3" s="5"/>
      <c r="F3" s="6"/>
      <c r="G3" s="7"/>
      <c r="H3" s="7"/>
      <c r="I3" s="8"/>
      <c r="J3" s="9"/>
      <c r="K3" s="9"/>
      <c r="L3" s="10"/>
      <c r="M3" s="10"/>
      <c r="N3" s="10"/>
      <c r="O3" s="10"/>
      <c r="P3" s="10"/>
      <c r="Q3" s="10"/>
      <c r="R3" s="11"/>
      <c r="S3" s="11"/>
      <c r="T3" s="10"/>
      <c r="U3" s="5"/>
      <c r="W3" s="19"/>
    </row>
    <row r="4" spans="2:23" ht="38.25" customHeight="1" x14ac:dyDescent="0.25">
      <c r="B4" s="33" t="s">
        <v>9</v>
      </c>
      <c r="C4" s="33" t="s">
        <v>1</v>
      </c>
      <c r="D4" s="33" t="s">
        <v>13</v>
      </c>
      <c r="E4" s="31" t="s">
        <v>11</v>
      </c>
      <c r="F4" s="31" t="s">
        <v>12</v>
      </c>
      <c r="G4" s="35" t="s">
        <v>14</v>
      </c>
      <c r="H4" s="31" t="s">
        <v>2</v>
      </c>
      <c r="I4" s="38" t="s">
        <v>15</v>
      </c>
      <c r="J4" s="31" t="s">
        <v>18</v>
      </c>
      <c r="K4" s="31" t="s">
        <v>19</v>
      </c>
      <c r="L4" s="38" t="s">
        <v>20</v>
      </c>
      <c r="M4" s="31" t="s">
        <v>21</v>
      </c>
      <c r="N4" s="31" t="s">
        <v>17</v>
      </c>
      <c r="O4" s="31" t="s">
        <v>16</v>
      </c>
      <c r="P4" s="31" t="s">
        <v>58</v>
      </c>
      <c r="Q4" s="40" t="s">
        <v>10</v>
      </c>
      <c r="R4" s="37" t="s">
        <v>0</v>
      </c>
      <c r="S4" s="37"/>
      <c r="T4" s="37"/>
      <c r="U4" s="37"/>
      <c r="V4" s="37"/>
      <c r="W4" s="37"/>
    </row>
    <row r="5" spans="2:23" ht="247.5" customHeight="1" x14ac:dyDescent="0.25">
      <c r="B5" s="34"/>
      <c r="C5" s="34"/>
      <c r="D5" s="34"/>
      <c r="E5" s="32"/>
      <c r="F5" s="32"/>
      <c r="G5" s="36"/>
      <c r="H5" s="32"/>
      <c r="I5" s="39"/>
      <c r="J5" s="32"/>
      <c r="K5" s="32"/>
      <c r="L5" s="39"/>
      <c r="M5" s="32"/>
      <c r="N5" s="32"/>
      <c r="O5" s="32"/>
      <c r="P5" s="32"/>
      <c r="Q5" s="41"/>
      <c r="R5" s="17" t="s">
        <v>3</v>
      </c>
      <c r="S5" s="17" t="s">
        <v>4</v>
      </c>
      <c r="T5" s="17" t="s">
        <v>5</v>
      </c>
      <c r="U5" s="17" t="s">
        <v>6</v>
      </c>
      <c r="V5" s="17" t="s">
        <v>7</v>
      </c>
      <c r="W5" s="17" t="s">
        <v>8</v>
      </c>
    </row>
    <row r="6" spans="2:23" ht="279" x14ac:dyDescent="0.25">
      <c r="B6" s="22">
        <v>1</v>
      </c>
      <c r="C6" s="22">
        <v>250455</v>
      </c>
      <c r="D6" s="13" t="s">
        <v>22</v>
      </c>
      <c r="E6" s="12" t="s">
        <v>25</v>
      </c>
      <c r="F6" s="12" t="s">
        <v>26</v>
      </c>
      <c r="G6" s="13" t="s">
        <v>27</v>
      </c>
      <c r="H6" s="14"/>
      <c r="I6" s="23">
        <v>2902.49</v>
      </c>
      <c r="J6" s="24">
        <f>ROUNDDOWN(I6-I6*10/100,2)</f>
        <v>2612.2399999999998</v>
      </c>
      <c r="K6" s="24">
        <f>ROUNDDOWN(I6-I6*7/100,2)</f>
        <v>2699.31</v>
      </c>
      <c r="L6" s="24">
        <f>J6*Q6</f>
        <v>1120042308.0799999</v>
      </c>
      <c r="M6" s="25">
        <f>K6*Q6</f>
        <v>1157375050.77</v>
      </c>
      <c r="N6" s="15" t="s">
        <v>43</v>
      </c>
      <c r="O6" s="15" t="s">
        <v>44</v>
      </c>
      <c r="P6" s="16" t="s">
        <v>45</v>
      </c>
      <c r="Q6" s="26">
        <v>428767</v>
      </c>
      <c r="R6" s="27">
        <v>112137</v>
      </c>
      <c r="S6" s="27">
        <v>102266</v>
      </c>
      <c r="T6" s="27">
        <v>53800</v>
      </c>
      <c r="U6" s="27">
        <v>88071</v>
      </c>
      <c r="V6" s="28">
        <v>56613</v>
      </c>
      <c r="W6" s="28">
        <v>15880</v>
      </c>
    </row>
    <row r="7" spans="2:23" ht="69.75" x14ac:dyDescent="0.25">
      <c r="B7" s="22">
        <v>2</v>
      </c>
      <c r="C7" s="22">
        <v>250460</v>
      </c>
      <c r="D7" s="13" t="s">
        <v>22</v>
      </c>
      <c r="E7" s="12" t="s">
        <v>28</v>
      </c>
      <c r="F7" s="12" t="s">
        <v>29</v>
      </c>
      <c r="G7" s="13" t="s">
        <v>23</v>
      </c>
      <c r="H7" s="14"/>
      <c r="I7" s="23">
        <v>1151.98</v>
      </c>
      <c r="J7" s="24">
        <f t="shared" ref="J7:J11" si="0">ROUNDDOWN(I7-I7*10/100,2)</f>
        <v>1036.78</v>
      </c>
      <c r="K7" s="24">
        <f t="shared" ref="K7:K11" si="1">ROUNDDOWN(I7-I7*7/100,2)</f>
        <v>1071.3399999999999</v>
      </c>
      <c r="L7" s="24">
        <f t="shared" ref="L7:L11" si="2">J7*Q7</f>
        <v>1636038.8399999999</v>
      </c>
      <c r="M7" s="25">
        <f t="shared" ref="M7:M11" si="3">K7*Q7</f>
        <v>1690574.5199999998</v>
      </c>
      <c r="N7" s="15" t="s">
        <v>46</v>
      </c>
      <c r="O7" s="15" t="s">
        <v>47</v>
      </c>
      <c r="P7" s="16" t="s">
        <v>48</v>
      </c>
      <c r="Q7" s="26">
        <v>1578</v>
      </c>
      <c r="R7" s="27">
        <v>401</v>
      </c>
      <c r="S7" s="27">
        <v>375</v>
      </c>
      <c r="T7" s="27">
        <v>258</v>
      </c>
      <c r="U7" s="27">
        <v>282</v>
      </c>
      <c r="V7" s="28">
        <v>182</v>
      </c>
      <c r="W7" s="28">
        <v>80</v>
      </c>
    </row>
    <row r="8" spans="2:23" ht="255.75" x14ac:dyDescent="0.25">
      <c r="B8" s="22">
        <v>3</v>
      </c>
      <c r="C8" s="22">
        <v>250464</v>
      </c>
      <c r="D8" s="13" t="s">
        <v>22</v>
      </c>
      <c r="E8" s="12" t="s">
        <v>30</v>
      </c>
      <c r="F8" s="12" t="s">
        <v>31</v>
      </c>
      <c r="G8" s="13" t="s">
        <v>32</v>
      </c>
      <c r="H8" s="14"/>
      <c r="I8" s="23">
        <v>2259.96</v>
      </c>
      <c r="J8" s="24">
        <f t="shared" si="0"/>
        <v>2033.96</v>
      </c>
      <c r="K8" s="24">
        <f t="shared" si="1"/>
        <v>2101.7600000000002</v>
      </c>
      <c r="L8" s="24">
        <f t="shared" si="2"/>
        <v>714164035.20000005</v>
      </c>
      <c r="M8" s="25">
        <f t="shared" si="3"/>
        <v>737969971.20000005</v>
      </c>
      <c r="N8" s="15" t="s">
        <v>50</v>
      </c>
      <c r="O8" s="15" t="s">
        <v>57</v>
      </c>
      <c r="P8" s="16" t="s">
        <v>54</v>
      </c>
      <c r="Q8" s="26">
        <v>351120</v>
      </c>
      <c r="R8" s="27">
        <v>95293</v>
      </c>
      <c r="S8" s="27">
        <v>81561</v>
      </c>
      <c r="T8" s="27">
        <v>46177</v>
      </c>
      <c r="U8" s="27">
        <v>67429</v>
      </c>
      <c r="V8" s="28">
        <v>46602</v>
      </c>
      <c r="W8" s="28">
        <v>14058</v>
      </c>
    </row>
    <row r="9" spans="2:23" ht="162.75" x14ac:dyDescent="0.25">
      <c r="B9" s="22">
        <v>4</v>
      </c>
      <c r="C9" s="22">
        <v>250472</v>
      </c>
      <c r="D9" s="13" t="s">
        <v>22</v>
      </c>
      <c r="E9" s="12" t="s">
        <v>33</v>
      </c>
      <c r="F9" s="12" t="s">
        <v>34</v>
      </c>
      <c r="G9" s="13" t="s">
        <v>35</v>
      </c>
      <c r="H9" s="14"/>
      <c r="I9" s="23">
        <v>780.64</v>
      </c>
      <c r="J9" s="24">
        <f t="shared" si="0"/>
        <v>702.57</v>
      </c>
      <c r="K9" s="24">
        <f t="shared" si="1"/>
        <v>725.99</v>
      </c>
      <c r="L9" s="24">
        <f t="shared" si="2"/>
        <v>15264035.82</v>
      </c>
      <c r="M9" s="25">
        <f t="shared" si="3"/>
        <v>15772858.74</v>
      </c>
      <c r="N9" s="16" t="s">
        <v>51</v>
      </c>
      <c r="O9" s="16" t="s">
        <v>52</v>
      </c>
      <c r="P9" s="16" t="s">
        <v>53</v>
      </c>
      <c r="Q9" s="26">
        <v>21726</v>
      </c>
      <c r="R9" s="27">
        <v>4818</v>
      </c>
      <c r="S9" s="27">
        <v>4278</v>
      </c>
      <c r="T9" s="27">
        <v>2909</v>
      </c>
      <c r="U9" s="27">
        <v>4498</v>
      </c>
      <c r="V9" s="28">
        <v>2899</v>
      </c>
      <c r="W9" s="28">
        <v>2324</v>
      </c>
    </row>
    <row r="10" spans="2:23" ht="46.5" x14ac:dyDescent="0.25">
      <c r="B10" s="22">
        <v>5</v>
      </c>
      <c r="C10" s="22">
        <v>251033</v>
      </c>
      <c r="D10" s="13" t="s">
        <v>22</v>
      </c>
      <c r="E10" s="12" t="s">
        <v>36</v>
      </c>
      <c r="F10" s="12" t="s">
        <v>37</v>
      </c>
      <c r="G10" s="13" t="s">
        <v>38</v>
      </c>
      <c r="H10" s="14"/>
      <c r="I10" s="23">
        <v>100.37</v>
      </c>
      <c r="J10" s="24">
        <f t="shared" si="0"/>
        <v>90.33</v>
      </c>
      <c r="K10" s="24">
        <f t="shared" si="1"/>
        <v>93.34</v>
      </c>
      <c r="L10" s="24">
        <f t="shared" si="2"/>
        <v>29430868.949999999</v>
      </c>
      <c r="M10" s="25">
        <f t="shared" si="3"/>
        <v>30411572.100000001</v>
      </c>
      <c r="N10" s="15" t="s">
        <v>49</v>
      </c>
      <c r="O10" s="15" t="s">
        <v>36</v>
      </c>
      <c r="P10" s="16" t="s">
        <v>55</v>
      </c>
      <c r="Q10" s="26">
        <v>325815</v>
      </c>
      <c r="R10" s="27">
        <v>41220</v>
      </c>
      <c r="S10" s="27">
        <v>60905</v>
      </c>
      <c r="T10" s="27">
        <v>68275</v>
      </c>
      <c r="U10" s="27">
        <v>66435</v>
      </c>
      <c r="V10" s="28">
        <v>61190</v>
      </c>
      <c r="W10" s="28">
        <v>27790</v>
      </c>
    </row>
    <row r="11" spans="2:23" ht="69.75" x14ac:dyDescent="0.25">
      <c r="B11" s="22">
        <v>6</v>
      </c>
      <c r="C11" s="22">
        <v>251137</v>
      </c>
      <c r="D11" s="13" t="s">
        <v>24</v>
      </c>
      <c r="E11" s="12" t="s">
        <v>39</v>
      </c>
      <c r="F11" s="12" t="s">
        <v>40</v>
      </c>
      <c r="G11" s="13" t="s">
        <v>23</v>
      </c>
      <c r="H11" s="14"/>
      <c r="I11" s="23">
        <v>15674.96</v>
      </c>
      <c r="J11" s="24">
        <f t="shared" si="0"/>
        <v>14107.46</v>
      </c>
      <c r="K11" s="24">
        <f t="shared" si="1"/>
        <v>14577.71</v>
      </c>
      <c r="L11" s="24">
        <f t="shared" si="2"/>
        <v>4133485.78</v>
      </c>
      <c r="M11" s="25">
        <f t="shared" si="3"/>
        <v>4271269.0299999993</v>
      </c>
      <c r="N11" s="15" t="s">
        <v>41</v>
      </c>
      <c r="O11" s="15" t="s">
        <v>42</v>
      </c>
      <c r="P11" s="16" t="s">
        <v>56</v>
      </c>
      <c r="Q11" s="26">
        <v>293</v>
      </c>
      <c r="R11" s="27">
        <v>56</v>
      </c>
      <c r="S11" s="27">
        <v>62</v>
      </c>
      <c r="T11" s="27">
        <v>61</v>
      </c>
      <c r="U11" s="27">
        <v>66</v>
      </c>
      <c r="V11" s="28">
        <v>32</v>
      </c>
      <c r="W11" s="28">
        <v>16</v>
      </c>
    </row>
  </sheetData>
  <autoFilter ref="B5:W11"/>
  <mergeCells count="19">
    <mergeCell ref="Q4:Q5"/>
    <mergeCell ref="N4:N5"/>
    <mergeCell ref="O4:O5"/>
    <mergeCell ref="B2:E2"/>
    <mergeCell ref="T2:W2"/>
    <mergeCell ref="P4:P5"/>
    <mergeCell ref="J4:J5"/>
    <mergeCell ref="K4:K5"/>
    <mergeCell ref="B4:B5"/>
    <mergeCell ref="E4:E5"/>
    <mergeCell ref="F4:F5"/>
    <mergeCell ref="G4:G5"/>
    <mergeCell ref="C4:C5"/>
    <mergeCell ref="D4:D5"/>
    <mergeCell ref="H4:H5"/>
    <mergeCell ref="R4:W4"/>
    <mergeCell ref="I4:I5"/>
    <mergeCell ref="L4:L5"/>
    <mergeCell ref="M4:M5"/>
  </mergeCells>
  <pageMargins left="0.25" right="0.25" top="0.75" bottom="0.75" header="0.3" footer="0.3"/>
  <pageSetup paperSize="9" scale="1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2024-10-10T04:54:04Z</dcterms:modified>
</cp:coreProperties>
</file>